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https://hetpon.sharepoint.com/sites/Projecten/Gedeelde documenten/24157_Waddenbalans/Publicatie/Definitief/Data Waddenbalans opgeleverd - website/"/>
    </mc:Choice>
  </mc:AlternateContent>
  <xr:revisionPtr revIDLastSave="35" documentId="8_{B4E4D1F7-17B5-4F13-A3D3-FC808D146B9B}" xr6:coauthVersionLast="47" xr6:coauthVersionMax="47" xr10:uidLastSave="{462A2699-8AFF-4E14-A778-A1D918ADCA2D}"/>
  <bookViews>
    <workbookView xWindow="-120" yWindow="-120" windowWidth="29040" windowHeight="15720" xr2:uid="{2FC8AE50-37BE-4654-AA25-77A900E1CF7F}"/>
  </bookViews>
  <sheets>
    <sheet name="Data factsheets" sheetId="1" r:id="rId1"/>
    <sheet name="Metadata factsheets" sheetId="2" r:id="rId2"/>
  </sheets>
  <externalReferences>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4" i="1" l="1"/>
  <c r="AF5" i="1"/>
  <c r="AF6" i="1"/>
  <c r="AF7" i="1"/>
  <c r="AF8" i="1"/>
  <c r="AF9" i="1"/>
  <c r="AF10" i="1"/>
  <c r="AF11" i="1"/>
  <c r="AF12" i="1"/>
  <c r="AF13" i="1"/>
  <c r="AF14" i="1"/>
  <c r="AF15" i="1"/>
  <c r="AF16" i="1"/>
  <c r="AF3" i="1"/>
  <c r="AE4" i="1"/>
  <c r="AE5" i="1"/>
  <c r="AE6" i="1"/>
  <c r="AE7" i="1"/>
  <c r="AE8" i="1"/>
  <c r="AE9" i="1"/>
  <c r="AE10" i="1"/>
  <c r="AE11" i="1"/>
  <c r="AE12" i="1"/>
  <c r="AE13" i="1"/>
  <c r="AE14" i="1"/>
  <c r="AE15" i="1"/>
  <c r="AE16" i="1"/>
  <c r="AE3" i="1"/>
  <c r="AD4" i="1"/>
  <c r="AD5" i="1"/>
  <c r="AD6" i="1"/>
  <c r="AD7" i="1"/>
  <c r="AD8" i="1"/>
  <c r="AD9" i="1"/>
  <c r="AD10" i="1"/>
  <c r="AD11" i="1"/>
  <c r="AD12" i="1"/>
  <c r="AD13" i="1"/>
  <c r="AD14" i="1"/>
  <c r="AD15" i="1"/>
  <c r="AD16" i="1"/>
  <c r="AD3" i="1"/>
</calcChain>
</file>

<file path=xl/sharedStrings.xml><?xml version="1.0" encoding="utf-8"?>
<sst xmlns="http://schemas.openxmlformats.org/spreadsheetml/2006/main" count="181" uniqueCount="99">
  <si>
    <t>Havengemeenten</t>
  </si>
  <si>
    <t>Eemsdelta</t>
  </si>
  <si>
    <t>GM1979</t>
  </si>
  <si>
    <t>Kustgemeenten</t>
  </si>
  <si>
    <t>Noardeast-Fryslân</t>
  </si>
  <si>
    <t>GM1970</t>
  </si>
  <si>
    <t>Het Hogeland</t>
  </si>
  <si>
    <t>GM1966</t>
  </si>
  <si>
    <t>Waadhoeke</t>
  </si>
  <si>
    <t>GM1949</t>
  </si>
  <si>
    <t>Hollands Kroon</t>
  </si>
  <si>
    <t>GM1911</t>
  </si>
  <si>
    <t>Súdwest-Fryslân</t>
  </si>
  <si>
    <t>GM1900</t>
  </si>
  <si>
    <t>Oldambt</t>
  </si>
  <si>
    <t>GM1895</t>
  </si>
  <si>
    <t>Waddeneilanden</t>
  </si>
  <si>
    <t>Texel</t>
  </si>
  <si>
    <t>GM0448</t>
  </si>
  <si>
    <t>Den Helder</t>
  </si>
  <si>
    <t>GM0400</t>
  </si>
  <si>
    <t>Vlieland</t>
  </si>
  <si>
    <t>GM0096</t>
  </si>
  <si>
    <t>Terschelling</t>
  </si>
  <si>
    <t>GM0093</t>
  </si>
  <si>
    <t>Schiermonnikoog</t>
  </si>
  <si>
    <t>GM0088</t>
  </si>
  <si>
    <t>Harlingen</t>
  </si>
  <si>
    <t>GM0072</t>
  </si>
  <si>
    <t>Ameland</t>
  </si>
  <si>
    <t>GM0060</t>
  </si>
  <si>
    <t>Hoog</t>
  </si>
  <si>
    <t>Middelbaar</t>
  </si>
  <si>
    <t>Laag</t>
  </si>
  <si>
    <t>Overig</t>
  </si>
  <si>
    <t>Cultuur, recreatie, overige diensten</t>
  </si>
  <si>
    <t>Overheid en zorg</t>
  </si>
  <si>
    <t>Zakelijke dienstverlening</t>
  </si>
  <si>
    <t>Handel, vervoer en horeca</t>
  </si>
  <si>
    <t>Nijverheid</t>
  </si>
  <si>
    <t>Landbouw</t>
  </si>
  <si>
    <t>Recreatieterrein</t>
  </si>
  <si>
    <t>Binnenwater</t>
  </si>
  <si>
    <t>Bos en open natuurlijk terrein</t>
  </si>
  <si>
    <t>Bebouwd terrein</t>
  </si>
  <si>
    <t>Agrarisch terrein</t>
  </si>
  <si>
    <t>Onbekend</t>
  </si>
  <si>
    <t>Huurwoning overig</t>
  </si>
  <si>
    <t>Koopwoningen</t>
  </si>
  <si>
    <t>Opleidingsniveau</t>
  </si>
  <si>
    <t>Beroepsbevolking</t>
  </si>
  <si>
    <t>Aantal werknemers</t>
  </si>
  <si>
    <t>Totaal aantal banen</t>
  </si>
  <si>
    <t>Grondgebruik</t>
  </si>
  <si>
    <t>Jongeren</t>
  </si>
  <si>
    <t>Ouderen</t>
  </si>
  <si>
    <t>Woning naar eigendom</t>
  </si>
  <si>
    <t>Besteedbaar inkomen</t>
  </si>
  <si>
    <t>Gemiddelde verkoopprijs woning</t>
  </si>
  <si>
    <t>Tevredenheid woonomgeving</t>
  </si>
  <si>
    <t>Tevredenheid met het leven</t>
  </si>
  <si>
    <t>Aantal inwoners</t>
  </si>
  <si>
    <t>Indicator</t>
  </si>
  <si>
    <t>Omschrijving</t>
  </si>
  <si>
    <t>Peiljaar</t>
  </si>
  <si>
    <t>Eenheid</t>
  </si>
  <si>
    <t>Type data</t>
  </si>
  <si>
    <t>Beschikbaarheid</t>
  </si>
  <si>
    <t>Bron kort</t>
  </si>
  <si>
    <t>De bevolking van Nederland op 1 januari.</t>
  </si>
  <si>
    <t>Aantal</t>
  </si>
  <si>
    <t>Registratie</t>
  </si>
  <si>
    <t>Jaarlijks</t>
  </si>
  <si>
    <t>CBS</t>
  </si>
  <si>
    <t>Deel van de mensen van 18 jaar of ouder dat tevreden is met het leven dat ze leiden.</t>
  </si>
  <si>
    <t>Percentage</t>
  </si>
  <si>
    <t>Enquête</t>
  </si>
  <si>
    <t xml:space="preserve">Het percentage particuliere huishoudens dat zeer tevreden of tevreden is met de huidige woonomgeving. </t>
  </si>
  <si>
    <t>Driejaarlijks</t>
  </si>
  <si>
    <t>De gemiddelde verkoopprijs van woningen. Dit geeft de gemiddelde waarde weer die betaald is in een verslagperiode voor bestaande woningen die zijn aangekocht door een particulier.</t>
  </si>
  <si>
    <t>Euro</t>
  </si>
  <si>
    <t>Het gemiddeld besteedbaar inkomen van huishoudens, uitgedrukt in €1.000.</t>
  </si>
  <si>
    <t>2011-2022</t>
  </si>
  <si>
    <t>De woningvoorraad onderverdeeld in koopwoning, huurwoning van een particulier, huurwoning van een corporatie, of onbekend.</t>
  </si>
  <si>
    <t>Het aantal 65-plussers in de bevolking.</t>
  </si>
  <si>
    <t>2014-2024</t>
  </si>
  <si>
    <t>Het aantal kinderen en jongeren van 0 tot 20 jaar in de bevolking.</t>
  </si>
  <si>
    <t>Het dominante bodemgebruik op maaiveldniveau. Het aandeel van een type grondgebruik is berekend door het te delen met de totaal oppervlakte minus het buitenwater.</t>
  </si>
  <si>
    <t>Hectare</t>
  </si>
  <si>
    <t>Onregelmatig</t>
  </si>
  <si>
    <t>Het totaal aantal banen</t>
  </si>
  <si>
    <t>Verdeling banen in verschillende sectoren</t>
  </si>
  <si>
    <t>Het aantal werknemers verdeeld in de SBI2008 sectoren.</t>
  </si>
  <si>
    <t>De bevolking tussen 15 tot 75 jaar oud onderverdeeld in laag, middelbaar en hoog opleidingsniveau. Laag: Dit omvat onderwijs op het niveau van basisonderwijs, het vmbo, de eerste 3 leerjaren van havo/vwo en de entreeopleiding, de voormalige assistentenopleiding (mbo1), praktijkonderwijs. Middelbaar: Dit omvat de bovenbouw van havo/vwo, de basisberoepsopleiding (mbo2), de vakopleiding (mbo3) en de middenkader- en specialistenopleidingen (mbo4). Hoog: Dit omvat onderwijs op het niveau van hbo of wo.</t>
  </si>
  <si>
    <t>GemeenteCode</t>
  </si>
  <si>
    <t>GemeenteNaam</t>
  </si>
  <si>
    <t>TypeGemeente</t>
  </si>
  <si>
    <t>Personen van 15 tot 75 jaar oud die ofwel betaald werk hebben (werkzame beroepsbevolking), of recent naar betaald werk hebben gezocht en daarvoor direct beschikbaar zijn (werkloze beroepsbevolking). Afgerond naar duizendtallen.</t>
  </si>
  <si>
    <t>Huurwoning woningcorporatie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</si>
</sst>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0.0%"/>
    <numFmt numFmtId="165" formatCode="_ &quot;€&quot;\ * #,##0_ ;_ &quot;€&quot;\ * \-#,##0_ ;_ &quot;€&quot;\ * &quot;-&quot;??_ ;_ @_ "/>
  </numFmts>
  <fonts count="5" x14ac:knownFonts="1">
    <font>
      <sz val="11"/>
      <color theme="1"/>
      <name val="Aptos Narrow"/>
      <family val="2"/>
      <scheme val="minor"/>
    </font>
    <font>
      <sz val="11"/>
      <color theme="1"/>
      <name val="Aptos Narrow"/>
      <family val="2"/>
      <scheme val="minor"/>
    </font>
    <font>
      <sz val="11"/>
      <name val="Aptos Narrow"/>
      <family val="2"/>
      <scheme val="minor"/>
    </font>
    <font>
      <b/>
      <sz val="11"/>
      <color theme="1"/>
      <name val="Aptos Narrow"/>
      <family val="2"/>
      <scheme val="minor"/>
    </font>
    <font>
      <b/>
      <sz val="11"/>
      <name val="Aptos Narrow"/>
      <family val="2"/>
      <scheme val="minor"/>
    </font>
  </fonts>
  <fills count="2">
    <fill>
      <patternFill patternType="none"/>
    </fill>
    <fill>
      <patternFill patternType="gray125"/>
    </fill>
  </fills>
  <borders count="1">
    <border>
      <left/>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0">
    <xf numFmtId="0" fontId="0" fillId="0" borderId="0" xfId="0"/>
    <xf numFmtId="164" fontId="0" fillId="0" borderId="0" xfId="2" applyNumberFormat="1" applyFont="1"/>
    <xf numFmtId="1" fontId="0" fillId="0" borderId="0" xfId="2" applyNumberFormat="1" applyFont="1"/>
    <xf numFmtId="165" fontId="0" fillId="0" borderId="0" xfId="1" applyNumberFormat="1" applyFont="1"/>
    <xf numFmtId="0" fontId="2" fillId="0" borderId="0" xfId="0" applyFont="1"/>
    <xf numFmtId="164" fontId="0" fillId="0" borderId="0" xfId="2" applyNumberFormat="1" applyFont="1" applyFill="1"/>
    <xf numFmtId="0" fontId="3" fillId="0" borderId="0" xfId="0" applyFont="1"/>
    <xf numFmtId="0" fontId="3" fillId="0" borderId="0" xfId="0" applyFont="1" applyAlignment="1">
      <alignment vertical="top"/>
    </xf>
    <xf numFmtId="0" fontId="0" fillId="0" borderId="0" xfId="0" applyAlignment="1">
      <alignment horizontal="left"/>
    </xf>
    <xf numFmtId="0" fontId="4" fillId="0" borderId="0" xfId="0" applyFont="1"/>
  </cellXfs>
  <cellStyles count="3">
    <cellStyle name="Procent" xfId="2" builtinId="5"/>
    <cellStyle name="Standaard"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hetpon.sharepoint.com/sites/Projecten/Gedeelde%20documenten/24157_Waddenbalans/Werkmap/9_Factsheets%20gemeenten/Data/250128_Opleidingsniveau.xlsx" TargetMode="External"/><Relationship Id="rId1" Type="http://schemas.openxmlformats.org/officeDocument/2006/relationships/externalLinkPath" Target="/sites/Projecten/Gedeelde%20documenten/24157_Waddenbalans/Werkmap/9_Factsheets%20gemeenten/Data/250128_Opleidingsnivea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sheetDataSet>
      <sheetData sheetId="0">
        <row r="21">
          <cell r="A21" t="str">
            <v>GM0060</v>
          </cell>
          <cell r="B21" t="str">
            <v>Ameland</v>
          </cell>
          <cell r="C21">
            <v>2023</v>
          </cell>
          <cell r="D21">
            <v>0.24652777777777779</v>
          </cell>
          <cell r="E21">
            <v>0.52430555555555558</v>
          </cell>
          <cell r="F21">
            <v>0.22916666666666666</v>
          </cell>
        </row>
        <row r="22">
          <cell r="A22" t="str">
            <v>GM0400</v>
          </cell>
          <cell r="B22" t="str">
            <v>Den Helder</v>
          </cell>
          <cell r="C22">
            <v>2023</v>
          </cell>
          <cell r="D22">
            <v>0.29962192816635158</v>
          </cell>
          <cell r="E22">
            <v>0.51843100189035918</v>
          </cell>
          <cell r="F22">
            <v>0.18194706994328921</v>
          </cell>
        </row>
        <row r="23">
          <cell r="A23" t="str">
            <v>GM1979</v>
          </cell>
          <cell r="B23" t="str">
            <v>Eemsdelta</v>
          </cell>
          <cell r="C23">
            <v>2023</v>
          </cell>
          <cell r="D23">
            <v>0.30833086273347171</v>
          </cell>
          <cell r="E23">
            <v>0.51230358731099912</v>
          </cell>
          <cell r="F23">
            <v>0.1793655499555292</v>
          </cell>
        </row>
        <row r="24">
          <cell r="A24" t="str">
            <v>GM0072</v>
          </cell>
          <cell r="B24" t="str">
            <v>Harlingen</v>
          </cell>
          <cell r="C24">
            <v>2023</v>
          </cell>
          <cell r="D24">
            <v>0.30210970464135023</v>
          </cell>
          <cell r="E24">
            <v>0.47172995780590715</v>
          </cell>
          <cell r="F24">
            <v>0.22616033755274262</v>
          </cell>
        </row>
        <row r="25">
          <cell r="A25" t="str">
            <v>GM1966</v>
          </cell>
          <cell r="B25" t="str">
            <v>Het Hogeland</v>
          </cell>
          <cell r="C25">
            <v>2023</v>
          </cell>
          <cell r="D25">
            <v>0.27670311185870478</v>
          </cell>
          <cell r="E25">
            <v>0.48219792542753015</v>
          </cell>
          <cell r="F25">
            <v>0.24109896271376507</v>
          </cell>
        </row>
        <row r="26">
          <cell r="A26" t="str">
            <v>GM1911</v>
          </cell>
          <cell r="B26" t="str">
            <v>Hollands Kroon</v>
          </cell>
          <cell r="C26">
            <v>2023</v>
          </cell>
          <cell r="D26">
            <v>0.28222341568206227</v>
          </cell>
          <cell r="E26">
            <v>0.49758324382384533</v>
          </cell>
          <cell r="F26">
            <v>0.22019334049409237</v>
          </cell>
        </row>
        <row r="27">
          <cell r="A27" t="str">
            <v>GM1970</v>
          </cell>
          <cell r="B27" t="str">
            <v>Noardeast-Fryslân</v>
          </cell>
          <cell r="C27">
            <v>2023</v>
          </cell>
          <cell r="D27">
            <v>0.30732720261050134</v>
          </cell>
          <cell r="E27">
            <v>0.50459804212399884</v>
          </cell>
          <cell r="F27">
            <v>0.18807475526549985</v>
          </cell>
        </row>
        <row r="28">
          <cell r="A28" t="str">
            <v>GM1895</v>
          </cell>
          <cell r="B28" t="str">
            <v>Oldambt</v>
          </cell>
          <cell r="C28">
            <v>2023</v>
          </cell>
          <cell r="D28">
            <v>0.32968536251709984</v>
          </cell>
          <cell r="E28">
            <v>0.48939808481532149</v>
          </cell>
          <cell r="F28">
            <v>0.18091655266757867</v>
          </cell>
        </row>
        <row r="29">
          <cell r="A29" t="str">
            <v>GM0088</v>
          </cell>
          <cell r="B29" t="str">
            <v>Schiermonnikoog</v>
          </cell>
          <cell r="C29">
            <v>2023</v>
          </cell>
          <cell r="D29">
            <v>0.18666666666666668</v>
          </cell>
          <cell r="E29">
            <v>0.44</v>
          </cell>
          <cell r="F29">
            <v>0.37333333333333335</v>
          </cell>
        </row>
        <row r="30">
          <cell r="A30" t="str">
            <v>GM1900</v>
          </cell>
          <cell r="B30" t="str">
            <v>Súdwest-Fryslân</v>
          </cell>
          <cell r="C30">
            <v>2023</v>
          </cell>
          <cell r="D30">
            <v>0.26761619190404795</v>
          </cell>
          <cell r="E30">
            <v>0.47616191904047978</v>
          </cell>
          <cell r="F30">
            <v>0.25622188905547227</v>
          </cell>
        </row>
        <row r="31">
          <cell r="A31" t="str">
            <v>GM0093</v>
          </cell>
          <cell r="B31" t="str">
            <v>Terschelling</v>
          </cell>
          <cell r="C31">
            <v>2023</v>
          </cell>
          <cell r="D31">
            <v>0.20157068062827224</v>
          </cell>
          <cell r="E31">
            <v>0.52356020942408377</v>
          </cell>
          <cell r="F31">
            <v>0.27486910994764396</v>
          </cell>
        </row>
        <row r="32">
          <cell r="A32" t="str">
            <v>GM0448</v>
          </cell>
          <cell r="B32" t="str">
            <v>Texel</v>
          </cell>
          <cell r="C32">
            <v>2023</v>
          </cell>
          <cell r="D32">
            <v>0.24976258309591642</v>
          </cell>
          <cell r="E32">
            <v>0.49667616334282999</v>
          </cell>
          <cell r="F32">
            <v>0.25356125356125359</v>
          </cell>
        </row>
        <row r="33">
          <cell r="A33" t="str">
            <v>GM0096</v>
          </cell>
          <cell r="B33" t="str">
            <v>Vlieland</v>
          </cell>
          <cell r="C33">
            <v>2023</v>
          </cell>
          <cell r="D33">
            <v>0.18867924528301888</v>
          </cell>
          <cell r="E33">
            <v>0.50943396226415094</v>
          </cell>
          <cell r="F33">
            <v>0.30188679245283018</v>
          </cell>
        </row>
        <row r="34">
          <cell r="A34" t="str">
            <v>GM1949</v>
          </cell>
          <cell r="B34" t="str">
            <v>Waadhoeke</v>
          </cell>
          <cell r="C34">
            <v>2023</v>
          </cell>
          <cell r="D34">
            <v>0.2798733083789231</v>
          </cell>
          <cell r="E34">
            <v>0.49985603224877628</v>
          </cell>
          <cell r="F34">
            <v>0.22027065937230061</v>
          </cell>
        </row>
      </sheetData>
    </sheetDataSet>
  </externalBook>
</externalLink>
</file>

<file path=xl/theme/theme1.xml><?xml version="1.0" encoding="utf-8"?>
<a:theme xmlns:a="http://schemas.openxmlformats.org/drawingml/2006/main" name="Kantoorthe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78DC0-3345-4EBB-BF60-052F3A4B05E3}">
  <dimension ref="A1:AF16"/>
  <sheetViews>
    <sheetView tabSelected="1" workbookViewId="0">
      <selection activeCell="F17" sqref="F17"/>
    </sheetView>
  </sheetViews>
  <sheetFormatPr defaultRowHeight="14.4" x14ac:dyDescent="0.3"/>
  <cols>
    <col min="1" max="2" width="17.6640625" bestFit="1" customWidth="1"/>
    <col min="3" max="3" width="16.109375" bestFit="1" customWidth="1"/>
    <col min="4" max="4" width="15.44140625" bestFit="1" customWidth="1"/>
    <col min="5" max="5" width="25" bestFit="1" customWidth="1"/>
    <col min="6" max="6" width="27" bestFit="1" customWidth="1"/>
    <col min="7" max="7" width="30.5546875" bestFit="1" customWidth="1"/>
    <col min="8" max="8" width="20.44140625" bestFit="1" customWidth="1"/>
    <col min="9" max="9" width="21.88671875" bestFit="1" customWidth="1"/>
    <col min="10" max="10" width="21.88671875" customWidth="1"/>
    <col min="15" max="15" width="9.44140625" customWidth="1"/>
    <col min="16" max="16" width="18.109375" bestFit="1" customWidth="1"/>
    <col min="21" max="21" width="10.109375" bestFit="1" customWidth="1"/>
    <col min="29" max="29" width="13.44140625" bestFit="1" customWidth="1"/>
    <col min="30" max="32" width="16.5546875" bestFit="1" customWidth="1"/>
  </cols>
  <sheetData>
    <row r="1" spans="1:32" s="6" customFormat="1" x14ac:dyDescent="0.3">
      <c r="A1" s="6" t="s">
        <v>94</v>
      </c>
      <c r="B1" s="6" t="s">
        <v>95</v>
      </c>
      <c r="C1" s="6" t="s">
        <v>96</v>
      </c>
      <c r="D1" s="6" t="s">
        <v>61</v>
      </c>
      <c r="E1" s="6" t="s">
        <v>60</v>
      </c>
      <c r="F1" s="6" t="s">
        <v>59</v>
      </c>
      <c r="G1" s="6" t="s">
        <v>58</v>
      </c>
      <c r="H1" s="6" t="s">
        <v>57</v>
      </c>
      <c r="I1" s="6" t="s">
        <v>56</v>
      </c>
      <c r="J1" s="6" t="s">
        <v>56</v>
      </c>
      <c r="K1" s="6" t="s">
        <v>56</v>
      </c>
      <c r="L1" s="6" t="s">
        <v>56</v>
      </c>
      <c r="M1" s="9" t="s">
        <v>55</v>
      </c>
      <c r="N1" s="9" t="s">
        <v>54</v>
      </c>
      <c r="O1" s="6" t="s">
        <v>53</v>
      </c>
      <c r="P1" s="6" t="s">
        <v>53</v>
      </c>
      <c r="Q1" s="6" t="s">
        <v>53</v>
      </c>
      <c r="R1" s="6" t="s">
        <v>53</v>
      </c>
      <c r="S1" s="6" t="s">
        <v>53</v>
      </c>
      <c r="T1" s="6" t="s">
        <v>53</v>
      </c>
      <c r="U1" s="6" t="s">
        <v>52</v>
      </c>
      <c r="V1" s="6" t="s">
        <v>51</v>
      </c>
      <c r="W1" s="6" t="s">
        <v>51</v>
      </c>
      <c r="X1" s="6" t="s">
        <v>51</v>
      </c>
      <c r="Y1" s="6" t="s">
        <v>51</v>
      </c>
      <c r="Z1" s="6" t="s">
        <v>51</v>
      </c>
      <c r="AA1" s="6" t="s">
        <v>51</v>
      </c>
      <c r="AC1" s="9" t="s">
        <v>50</v>
      </c>
      <c r="AD1" s="6" t="s">
        <v>49</v>
      </c>
      <c r="AE1" s="6" t="s">
        <v>49</v>
      </c>
      <c r="AF1" s="6" t="s">
        <v>49</v>
      </c>
    </row>
    <row r="2" spans="1:32" s="6" customFormat="1" x14ac:dyDescent="0.3">
      <c r="I2" s="6" t="s">
        <v>48</v>
      </c>
      <c r="J2" s="6" t="s">
        <v>98</v>
      </c>
      <c r="K2" s="6" t="s">
        <v>47</v>
      </c>
      <c r="L2" s="6" t="s">
        <v>46</v>
      </c>
      <c r="O2" s="6" t="s">
        <v>45</v>
      </c>
      <c r="P2" s="6" t="s">
        <v>44</v>
      </c>
      <c r="Q2" s="6" t="s">
        <v>43</v>
      </c>
      <c r="R2" s="6" t="s">
        <v>42</v>
      </c>
      <c r="S2" s="6" t="s">
        <v>41</v>
      </c>
      <c r="T2" s="6" t="s">
        <v>34</v>
      </c>
      <c r="V2" s="6" t="s">
        <v>40</v>
      </c>
      <c r="W2" s="6" t="s">
        <v>39</v>
      </c>
      <c r="X2" s="6" t="s">
        <v>38</v>
      </c>
      <c r="Y2" s="6" t="s">
        <v>37</v>
      </c>
      <c r="Z2" s="6" t="s">
        <v>36</v>
      </c>
      <c r="AA2" s="6" t="s">
        <v>35</v>
      </c>
      <c r="AB2" s="6" t="s">
        <v>34</v>
      </c>
      <c r="AD2" s="6" t="s">
        <v>33</v>
      </c>
      <c r="AE2" s="6" t="s">
        <v>32</v>
      </c>
      <c r="AF2" s="6" t="s">
        <v>31</v>
      </c>
    </row>
    <row r="3" spans="1:32" x14ac:dyDescent="0.3">
      <c r="A3" t="s">
        <v>30</v>
      </c>
      <c r="B3" t="s">
        <v>29</v>
      </c>
      <c r="C3" t="s">
        <v>16</v>
      </c>
      <c r="D3">
        <v>3839</v>
      </c>
      <c r="E3" s="1">
        <v>0.878</v>
      </c>
      <c r="F3" s="1">
        <v>0.873</v>
      </c>
      <c r="G3" s="3">
        <v>353454</v>
      </c>
      <c r="H3" s="3">
        <v>47800</v>
      </c>
      <c r="I3" s="1">
        <v>0.65700000000000003</v>
      </c>
      <c r="J3" s="1">
        <v>0</v>
      </c>
      <c r="K3" s="1">
        <v>0.34100000000000003</v>
      </c>
      <c r="L3" s="1">
        <v>2E-3</v>
      </c>
      <c r="M3">
        <v>941</v>
      </c>
      <c r="N3">
        <v>731</v>
      </c>
      <c r="O3" s="5">
        <v>0.33557024817831732</v>
      </c>
      <c r="P3" s="5">
        <v>3.0872988404314249E-2</v>
      </c>
      <c r="Q3" s="5">
        <v>0.54265854579461703</v>
      </c>
      <c r="R3" s="5">
        <v>1.3253125472677728E-2</v>
      </c>
      <c r="S3" s="5">
        <v>5.0835720034878414E-2</v>
      </c>
      <c r="T3" s="5">
        <v>2.6809372115194116E-2</v>
      </c>
      <c r="U3" s="2">
        <v>1800</v>
      </c>
      <c r="V3" s="1">
        <v>0</v>
      </c>
      <c r="W3" s="1">
        <v>0</v>
      </c>
      <c r="X3" s="1">
        <v>0.66666666666666652</v>
      </c>
      <c r="Y3" s="1">
        <v>5.5555555555555552E-2</v>
      </c>
      <c r="Z3" s="1">
        <v>0.22222222222222221</v>
      </c>
      <c r="AA3" s="1">
        <v>5.5555555555555552E-2</v>
      </c>
      <c r="AB3" s="1">
        <v>0</v>
      </c>
      <c r="AC3">
        <v>2000</v>
      </c>
      <c r="AD3" s="1">
        <f>VLOOKUP($A3,[1]sheet1!$A$21:$F$34,4,FALSE)</f>
        <v>0.24652777777777779</v>
      </c>
      <c r="AE3" s="1">
        <f>VLOOKUP($A3,[1]sheet1!$A$21:$F$34,5,FALSE)</f>
        <v>0.52430555555555558</v>
      </c>
      <c r="AF3" s="1">
        <f>VLOOKUP($A3,[1]sheet1!$A$21:$F$34,6,FALSE)</f>
        <v>0.22916666666666666</v>
      </c>
    </row>
    <row r="4" spans="1:32" x14ac:dyDescent="0.3">
      <c r="A4" t="s">
        <v>28</v>
      </c>
      <c r="B4" t="s">
        <v>27</v>
      </c>
      <c r="C4" t="s">
        <v>0</v>
      </c>
      <c r="D4">
        <v>16229</v>
      </c>
      <c r="E4" s="1">
        <v>0.878</v>
      </c>
      <c r="F4" s="1">
        <v>0.873</v>
      </c>
      <c r="G4" s="3">
        <v>298340</v>
      </c>
      <c r="H4" s="3">
        <v>41900</v>
      </c>
      <c r="I4" s="1">
        <v>0.55799999999999994</v>
      </c>
      <c r="J4" s="1">
        <v>0.32200000000000001</v>
      </c>
      <c r="K4" s="1">
        <v>0.11900000000000001</v>
      </c>
      <c r="L4" s="1">
        <v>1E-3</v>
      </c>
      <c r="M4">
        <v>4343</v>
      </c>
      <c r="N4">
        <v>3187</v>
      </c>
      <c r="O4" s="5">
        <v>0.63755215726004566</v>
      </c>
      <c r="P4" s="5">
        <v>0.13005226738410072</v>
      </c>
      <c r="Q4" s="5">
        <v>1.4735596779493628E-2</v>
      </c>
      <c r="R4" s="5">
        <v>2.9643462295995168E-2</v>
      </c>
      <c r="S4" s="5">
        <v>1.4041157346799348E-2</v>
      </c>
      <c r="T4" s="5">
        <v>0.17397535893358676</v>
      </c>
      <c r="U4" s="2">
        <v>6200</v>
      </c>
      <c r="V4" s="1">
        <v>0</v>
      </c>
      <c r="W4" s="1">
        <v>0.22580645161290322</v>
      </c>
      <c r="X4" s="1">
        <v>0.33870967741935482</v>
      </c>
      <c r="Y4" s="1">
        <v>0.12903225806451613</v>
      </c>
      <c r="Z4" s="1">
        <v>0.24193548387096775</v>
      </c>
      <c r="AA4" s="1">
        <v>1.6129032258064516E-2</v>
      </c>
      <c r="AB4" s="1">
        <v>4.8387096774193547E-2</v>
      </c>
      <c r="AC4">
        <v>8000</v>
      </c>
      <c r="AD4" s="1">
        <f>VLOOKUP($A4,[1]sheet1!$A$21:$F$34,4,FALSE)</f>
        <v>0.30210970464135023</v>
      </c>
      <c r="AE4" s="1">
        <f>VLOOKUP($A4,[1]sheet1!$A$21:$F$34,5,FALSE)</f>
        <v>0.47172995780590715</v>
      </c>
      <c r="AF4" s="1">
        <f>VLOOKUP($A4,[1]sheet1!$A$21:$F$34,6,FALSE)</f>
        <v>0.22616033755274262</v>
      </c>
    </row>
    <row r="5" spans="1:32" x14ac:dyDescent="0.3">
      <c r="A5" t="s">
        <v>26</v>
      </c>
      <c r="B5" t="s">
        <v>25</v>
      </c>
      <c r="C5" t="s">
        <v>16</v>
      </c>
      <c r="D5">
        <v>972</v>
      </c>
      <c r="E5" s="1">
        <v>0.878</v>
      </c>
      <c r="F5" s="1">
        <v>0.873</v>
      </c>
      <c r="G5" s="3">
        <v>392520</v>
      </c>
      <c r="H5" s="3">
        <v>42500</v>
      </c>
      <c r="I5" s="1">
        <v>0.53400000000000003</v>
      </c>
      <c r="J5" s="1">
        <v>0.25800000000000001</v>
      </c>
      <c r="K5" s="1">
        <v>0.19899999999999998</v>
      </c>
      <c r="L5" s="1">
        <v>8.0000000000000002E-3</v>
      </c>
      <c r="M5">
        <v>298</v>
      </c>
      <c r="N5">
        <v>128</v>
      </c>
      <c r="O5" s="5">
        <v>6.9321591073820216E-2</v>
      </c>
      <c r="P5" s="5">
        <v>1.0193977750315431E-2</v>
      </c>
      <c r="Q5" s="5">
        <v>0.889724269424778</v>
      </c>
      <c r="R5" s="5">
        <v>8.9876223876275245E-3</v>
      </c>
      <c r="S5" s="5">
        <v>1.7733818435878956E-2</v>
      </c>
      <c r="T5" s="5">
        <v>4.0387209275828768E-3</v>
      </c>
      <c r="U5" s="2">
        <v>500</v>
      </c>
      <c r="V5" s="1">
        <v>0</v>
      </c>
      <c r="W5" s="1">
        <v>0</v>
      </c>
      <c r="X5" s="1">
        <v>0.6</v>
      </c>
      <c r="Y5" s="1">
        <v>0.2</v>
      </c>
      <c r="Z5" s="1">
        <v>0.2</v>
      </c>
      <c r="AA5" s="1">
        <v>0</v>
      </c>
      <c r="AB5" s="1">
        <v>0</v>
      </c>
      <c r="AC5">
        <v>1000</v>
      </c>
      <c r="AD5" s="1">
        <f>VLOOKUP($A5,[1]sheet1!$A$21:$F$34,4,FALSE)</f>
        <v>0.18666666666666668</v>
      </c>
      <c r="AE5" s="1">
        <f>VLOOKUP($A5,[1]sheet1!$A$21:$F$34,5,FALSE)</f>
        <v>0.44</v>
      </c>
      <c r="AF5" s="1">
        <f>VLOOKUP($A5,[1]sheet1!$A$21:$F$34,6,FALSE)</f>
        <v>0.37333333333333335</v>
      </c>
    </row>
    <row r="6" spans="1:32" x14ac:dyDescent="0.3">
      <c r="A6" t="s">
        <v>24</v>
      </c>
      <c r="B6" t="s">
        <v>23</v>
      </c>
      <c r="C6" t="s">
        <v>16</v>
      </c>
      <c r="D6">
        <v>4898</v>
      </c>
      <c r="E6" s="1">
        <v>0.878</v>
      </c>
      <c r="F6" s="1">
        <v>0.873</v>
      </c>
      <c r="G6" s="3">
        <v>519238</v>
      </c>
      <c r="H6" s="3">
        <v>50500</v>
      </c>
      <c r="I6" s="1">
        <v>0.63</v>
      </c>
      <c r="J6" s="1">
        <v>0.18600000000000003</v>
      </c>
      <c r="K6" s="1">
        <v>0.184</v>
      </c>
      <c r="L6" s="1">
        <v>1E-3</v>
      </c>
      <c r="M6">
        <v>1225</v>
      </c>
      <c r="N6">
        <v>830</v>
      </c>
      <c r="O6" s="5">
        <v>0.15518649272424251</v>
      </c>
      <c r="P6" s="5">
        <v>1.5530987968896655E-2</v>
      </c>
      <c r="Q6" s="5">
        <v>0.7902754135606328</v>
      </c>
      <c r="R6" s="5">
        <v>5.6612385012874758E-3</v>
      </c>
      <c r="S6" s="5">
        <v>2.2547263760404519E-2</v>
      </c>
      <c r="T6" s="5">
        <v>1.0798603484536165E-2</v>
      </c>
      <c r="U6" s="2">
        <v>2000</v>
      </c>
      <c r="V6" s="1">
        <v>0</v>
      </c>
      <c r="W6" s="1">
        <v>0.05</v>
      </c>
      <c r="X6" s="1">
        <v>0.55000000000000004</v>
      </c>
      <c r="Y6" s="1">
        <v>0.1</v>
      </c>
      <c r="Z6" s="1">
        <v>0.25</v>
      </c>
      <c r="AA6" s="1">
        <v>0.05</v>
      </c>
      <c r="AB6" s="1">
        <v>0</v>
      </c>
      <c r="AC6">
        <v>3000</v>
      </c>
      <c r="AD6" s="1">
        <f>VLOOKUP($A6,[1]sheet1!$A$21:$F$34,4,FALSE)</f>
        <v>0.20157068062827224</v>
      </c>
      <c r="AE6" s="1">
        <f>VLOOKUP($A6,[1]sheet1!$A$21:$F$34,5,FALSE)</f>
        <v>0.52356020942408377</v>
      </c>
      <c r="AF6" s="1">
        <f>VLOOKUP($A6,[1]sheet1!$A$21:$F$34,6,FALSE)</f>
        <v>0.27486910994764396</v>
      </c>
    </row>
    <row r="7" spans="1:32" x14ac:dyDescent="0.3">
      <c r="A7" t="s">
        <v>22</v>
      </c>
      <c r="B7" t="s">
        <v>21</v>
      </c>
      <c r="C7" t="s">
        <v>16</v>
      </c>
      <c r="D7">
        <v>1255</v>
      </c>
      <c r="E7" s="1">
        <v>0.878</v>
      </c>
      <c r="F7" s="1">
        <v>0.873</v>
      </c>
      <c r="G7" s="3">
        <v>526909</v>
      </c>
      <c r="H7" s="3">
        <v>43500</v>
      </c>
      <c r="I7" s="1">
        <v>0.36700000000000005</v>
      </c>
      <c r="J7" s="1">
        <v>0.32200000000000001</v>
      </c>
      <c r="K7" s="1">
        <v>0.311</v>
      </c>
      <c r="L7" s="1">
        <v>0</v>
      </c>
      <c r="M7">
        <v>264</v>
      </c>
      <c r="N7">
        <v>148</v>
      </c>
      <c r="O7" s="5">
        <v>2.9303072847419631E-3</v>
      </c>
      <c r="P7" s="5">
        <v>8.6549412487895057E-3</v>
      </c>
      <c r="Q7" s="5">
        <v>0.94948417773662852</v>
      </c>
      <c r="R7" s="5">
        <v>1.6339464435794329E-2</v>
      </c>
      <c r="S7" s="5">
        <v>1.6892267987988666E-2</v>
      </c>
      <c r="T7" s="5">
        <v>5.6988413060654894E-3</v>
      </c>
      <c r="U7" s="2">
        <v>800</v>
      </c>
      <c r="V7" s="1">
        <v>0</v>
      </c>
      <c r="W7" s="1">
        <v>0</v>
      </c>
      <c r="X7" s="1">
        <v>0.625</v>
      </c>
      <c r="Y7" s="1">
        <v>0.125</v>
      </c>
      <c r="Z7" s="1">
        <v>0.25</v>
      </c>
      <c r="AA7" s="1">
        <v>0</v>
      </c>
      <c r="AB7" s="1">
        <v>0</v>
      </c>
      <c r="AC7">
        <v>1000</v>
      </c>
      <c r="AD7" s="1">
        <f>VLOOKUP($A7,[1]sheet1!$A$21:$F$34,4,FALSE)</f>
        <v>0.18867924528301888</v>
      </c>
      <c r="AE7" s="1">
        <f>VLOOKUP($A7,[1]sheet1!$A$21:$F$34,5,FALSE)</f>
        <v>0.50943396226415094</v>
      </c>
      <c r="AF7" s="1">
        <f>VLOOKUP($A7,[1]sheet1!$A$21:$F$34,6,FALSE)</f>
        <v>0.30188679245283018</v>
      </c>
    </row>
    <row r="8" spans="1:32" x14ac:dyDescent="0.3">
      <c r="A8" t="s">
        <v>20</v>
      </c>
      <c r="B8" t="s">
        <v>19</v>
      </c>
      <c r="C8" t="s">
        <v>0</v>
      </c>
      <c r="D8">
        <v>56432</v>
      </c>
      <c r="E8" s="1">
        <v>0.83299999999999996</v>
      </c>
      <c r="F8" s="1">
        <v>0.88700000000000001</v>
      </c>
      <c r="G8" s="3">
        <v>262913</v>
      </c>
      <c r="H8" s="3">
        <v>41900</v>
      </c>
      <c r="I8" s="1">
        <v>0.54600000000000004</v>
      </c>
      <c r="J8" s="1">
        <v>0.36499999999999999</v>
      </c>
      <c r="K8" s="1">
        <v>8.8000000000000009E-2</v>
      </c>
      <c r="L8" s="1">
        <v>1E-3</v>
      </c>
      <c r="M8">
        <v>13942</v>
      </c>
      <c r="N8">
        <v>10697</v>
      </c>
      <c r="O8" s="5">
        <v>0.34522481180935577</v>
      </c>
      <c r="P8" s="5">
        <v>0.25577262530406664</v>
      </c>
      <c r="Q8" s="5">
        <v>0.15865497419427435</v>
      </c>
      <c r="R8" s="5">
        <v>5.3639877619184623E-2</v>
      </c>
      <c r="S8" s="5">
        <v>9.3988941293662545E-2</v>
      </c>
      <c r="T8" s="5">
        <v>9.2718769779464125E-2</v>
      </c>
      <c r="U8" s="2">
        <v>28600</v>
      </c>
      <c r="V8" s="1">
        <v>1.048951048951049E-2</v>
      </c>
      <c r="W8" s="1">
        <v>7.3426573426573424E-2</v>
      </c>
      <c r="X8" s="1">
        <v>0.1993006993006993</v>
      </c>
      <c r="Y8" s="1">
        <v>5.5944055944055944E-2</v>
      </c>
      <c r="Z8" s="1">
        <v>0.60839160839160844</v>
      </c>
      <c r="AA8" s="1">
        <v>2.097902097902098E-2</v>
      </c>
      <c r="AB8" s="1">
        <v>3.1468531468531472E-2</v>
      </c>
      <c r="AC8">
        <v>30000</v>
      </c>
      <c r="AD8" s="1">
        <f>VLOOKUP($A8,[1]sheet1!$A$21:$F$34,4,FALSE)</f>
        <v>0.29962192816635158</v>
      </c>
      <c r="AE8" s="1">
        <f>VLOOKUP($A8,[1]sheet1!$A$21:$F$34,5,FALSE)</f>
        <v>0.51843100189035918</v>
      </c>
      <c r="AF8" s="1">
        <f>VLOOKUP($A8,[1]sheet1!$A$21:$F$34,6,FALSE)</f>
        <v>0.18194706994328921</v>
      </c>
    </row>
    <row r="9" spans="1:32" x14ac:dyDescent="0.3">
      <c r="A9" t="s">
        <v>18</v>
      </c>
      <c r="B9" t="s">
        <v>17</v>
      </c>
      <c r="C9" t="s">
        <v>16</v>
      </c>
      <c r="D9">
        <v>13815</v>
      </c>
      <c r="E9" s="1">
        <v>0.85599999999999998</v>
      </c>
      <c r="F9" s="1">
        <v>0.88700000000000001</v>
      </c>
      <c r="G9" s="3">
        <v>435091</v>
      </c>
      <c r="H9" s="3">
        <v>47200</v>
      </c>
      <c r="I9" s="1">
        <v>0.65900000000000003</v>
      </c>
      <c r="J9" s="1">
        <v>0.217</v>
      </c>
      <c r="K9" s="1">
        <v>0.122</v>
      </c>
      <c r="L9" s="1">
        <v>2E-3</v>
      </c>
      <c r="M9">
        <v>3817</v>
      </c>
      <c r="N9">
        <v>2363</v>
      </c>
      <c r="O9" s="5">
        <v>0.60588605876508017</v>
      </c>
      <c r="P9" s="5">
        <v>2.4217865796783242E-2</v>
      </c>
      <c r="Q9" s="5">
        <v>0.29009091765535755</v>
      </c>
      <c r="R9" s="5">
        <v>1.6239021532727018E-2</v>
      </c>
      <c r="S9" s="5">
        <v>3.7197454668878797E-2</v>
      </c>
      <c r="T9" s="5">
        <v>2.6368681582679559E-2</v>
      </c>
      <c r="U9" s="2">
        <v>7100</v>
      </c>
      <c r="V9" s="1">
        <v>2.8169014084507043E-2</v>
      </c>
      <c r="W9" s="1">
        <v>7.0422535211267609E-2</v>
      </c>
      <c r="X9" s="1">
        <v>0.49295774647887325</v>
      </c>
      <c r="Y9" s="1">
        <v>0.12676056338028169</v>
      </c>
      <c r="Z9" s="1">
        <v>0.19718309859154928</v>
      </c>
      <c r="AA9" s="1">
        <v>2.8169014084507043E-2</v>
      </c>
      <c r="AB9" s="1">
        <v>5.6338028169014086E-2</v>
      </c>
      <c r="AC9">
        <v>8000</v>
      </c>
      <c r="AD9" s="1">
        <f>VLOOKUP($A9,[1]sheet1!$A$21:$F$34,4,FALSE)</f>
        <v>0.24976258309591642</v>
      </c>
      <c r="AE9" s="1">
        <f>VLOOKUP($A9,[1]sheet1!$A$21:$F$34,5,FALSE)</f>
        <v>0.49667616334282999</v>
      </c>
      <c r="AF9" s="1">
        <f>VLOOKUP($A9,[1]sheet1!$A$21:$F$34,6,FALSE)</f>
        <v>0.25356125356125359</v>
      </c>
    </row>
    <row r="10" spans="1:32" x14ac:dyDescent="0.3">
      <c r="A10" t="s">
        <v>15</v>
      </c>
      <c r="B10" t="s">
        <v>14</v>
      </c>
      <c r="C10" t="s">
        <v>3</v>
      </c>
      <c r="D10">
        <v>39405</v>
      </c>
      <c r="E10" s="1">
        <v>0.83200000000000007</v>
      </c>
      <c r="F10" s="1">
        <v>0.84400000000000008</v>
      </c>
      <c r="G10" s="3">
        <v>265561</v>
      </c>
      <c r="H10" s="3">
        <v>41300</v>
      </c>
      <c r="I10" s="1">
        <v>0.63200000000000001</v>
      </c>
      <c r="J10" s="1">
        <v>0.25900000000000001</v>
      </c>
      <c r="K10" s="1">
        <v>0.105</v>
      </c>
      <c r="L10" s="1">
        <v>5.0000000000000001E-3</v>
      </c>
      <c r="M10">
        <v>10207</v>
      </c>
      <c r="N10">
        <v>7305</v>
      </c>
      <c r="O10" s="5">
        <v>0.77063508129811742</v>
      </c>
      <c r="P10" s="5">
        <v>5.0280905491620703E-2</v>
      </c>
      <c r="Q10" s="5">
        <v>6.4880723871630297E-2</v>
      </c>
      <c r="R10" s="5">
        <v>5.235882545428102E-2</v>
      </c>
      <c r="S10" s="5">
        <v>1.0814868046026615E-2</v>
      </c>
      <c r="T10" s="5">
        <v>5.1029595838316399E-2</v>
      </c>
      <c r="U10" s="2">
        <v>14600</v>
      </c>
      <c r="V10" s="1">
        <v>6.8493150684931503E-3</v>
      </c>
      <c r="W10" s="1">
        <v>0.17123287671232876</v>
      </c>
      <c r="X10" s="1">
        <v>0.23972602739726026</v>
      </c>
      <c r="Y10" s="1">
        <v>7.5342465753424653E-2</v>
      </c>
      <c r="Z10" s="1">
        <v>0.4315068493150685</v>
      </c>
      <c r="AA10" s="1">
        <v>3.4246575342465752E-2</v>
      </c>
      <c r="AB10" s="1">
        <v>4.1095890410958902E-2</v>
      </c>
      <c r="AC10">
        <v>20000</v>
      </c>
      <c r="AD10" s="1">
        <f>VLOOKUP($A10,[1]sheet1!$A$21:$F$34,4,FALSE)</f>
        <v>0.32968536251709984</v>
      </c>
      <c r="AE10" s="1">
        <f>VLOOKUP($A10,[1]sheet1!$A$21:$F$34,5,FALSE)</f>
        <v>0.48939808481532149</v>
      </c>
      <c r="AF10" s="1">
        <f>VLOOKUP($A10,[1]sheet1!$A$21:$F$34,6,FALSE)</f>
        <v>0.18091655266757867</v>
      </c>
    </row>
    <row r="11" spans="1:32" x14ac:dyDescent="0.3">
      <c r="A11" t="s">
        <v>13</v>
      </c>
      <c r="B11" t="s">
        <v>12</v>
      </c>
      <c r="C11" t="s">
        <v>3</v>
      </c>
      <c r="D11">
        <v>90421</v>
      </c>
      <c r="E11" s="1">
        <v>0.86599999999999999</v>
      </c>
      <c r="F11" s="1">
        <v>0.872</v>
      </c>
      <c r="G11" s="3">
        <v>333187</v>
      </c>
      <c r="H11" s="3">
        <v>46100</v>
      </c>
      <c r="I11" s="1">
        <v>0.65099999999999991</v>
      </c>
      <c r="J11" s="1">
        <v>0.25800000000000001</v>
      </c>
      <c r="K11" s="1">
        <v>8.900000000000001E-2</v>
      </c>
      <c r="L11" s="1">
        <v>2E-3</v>
      </c>
      <c r="M11">
        <v>21929</v>
      </c>
      <c r="N11">
        <v>19075</v>
      </c>
      <c r="O11" s="5">
        <v>0.54621774957228719</v>
      </c>
      <c r="P11" s="5">
        <v>2.6748472932050474E-2</v>
      </c>
      <c r="Q11" s="5">
        <v>1.5073213041083468E-2</v>
      </c>
      <c r="R11" s="5">
        <v>0.38087896250424885</v>
      </c>
      <c r="S11" s="5">
        <v>9.2936314085195204E-3</v>
      </c>
      <c r="T11" s="5">
        <v>2.1787970541810274E-2</v>
      </c>
      <c r="U11" s="2">
        <v>37400</v>
      </c>
      <c r="V11" s="1">
        <v>1.3368983957219251E-2</v>
      </c>
      <c r="W11" s="1">
        <v>0.18449197860962566</v>
      </c>
      <c r="X11" s="1">
        <v>0.27807486631016043</v>
      </c>
      <c r="Y11" s="1">
        <v>0.11229946524064172</v>
      </c>
      <c r="Z11" s="1">
        <v>0.3235294117647059</v>
      </c>
      <c r="AA11" s="1">
        <v>3.7433155080213901E-2</v>
      </c>
      <c r="AB11" s="1">
        <v>5.0802139037433157E-2</v>
      </c>
      <c r="AC11">
        <v>49000</v>
      </c>
      <c r="AD11" s="1">
        <f>VLOOKUP($A11,[1]sheet1!$A$21:$F$34,4,FALSE)</f>
        <v>0.26761619190404795</v>
      </c>
      <c r="AE11" s="1">
        <f>VLOOKUP($A11,[1]sheet1!$A$21:$F$34,5,FALSE)</f>
        <v>0.47616191904047978</v>
      </c>
      <c r="AF11" s="1">
        <f>VLOOKUP($A11,[1]sheet1!$A$21:$F$34,6,FALSE)</f>
        <v>0.25622188905547227</v>
      </c>
    </row>
    <row r="12" spans="1:32" x14ac:dyDescent="0.3">
      <c r="A12" t="s">
        <v>11</v>
      </c>
      <c r="B12" t="s">
        <v>10</v>
      </c>
      <c r="C12" t="s">
        <v>3</v>
      </c>
      <c r="D12">
        <v>49522</v>
      </c>
      <c r="E12" s="1">
        <v>0.87599999999999989</v>
      </c>
      <c r="F12" s="1">
        <v>0.88700000000000001</v>
      </c>
      <c r="G12" s="3">
        <v>379619</v>
      </c>
      <c r="H12" s="3">
        <v>49800</v>
      </c>
      <c r="I12" s="1">
        <v>0.70599999999999996</v>
      </c>
      <c r="J12" s="1">
        <v>0.221</v>
      </c>
      <c r="K12" s="1">
        <v>7.0999999999999994E-2</v>
      </c>
      <c r="L12" s="1">
        <v>2E-3</v>
      </c>
      <c r="M12">
        <v>11082</v>
      </c>
      <c r="N12">
        <v>10015</v>
      </c>
      <c r="O12" s="5">
        <v>0.52199559844723586</v>
      </c>
      <c r="P12" s="5">
        <v>2.0653669786584658E-2</v>
      </c>
      <c r="Q12" s="5">
        <v>1.5524371985187019E-2</v>
      </c>
      <c r="R12" s="5">
        <v>0.40695085333931147</v>
      </c>
      <c r="S12" s="5">
        <v>6.5664285280145089E-3</v>
      </c>
      <c r="T12" s="5">
        <v>2.8309077913681317E-2</v>
      </c>
      <c r="U12" s="2">
        <v>14100</v>
      </c>
      <c r="V12" s="1">
        <v>0.1276595744680851</v>
      </c>
      <c r="W12" s="1">
        <v>0.1773049645390071</v>
      </c>
      <c r="X12" s="1">
        <v>0.28368794326241137</v>
      </c>
      <c r="Y12" s="1">
        <v>0.13475177304964539</v>
      </c>
      <c r="Z12" s="1">
        <v>0.20567375886524822</v>
      </c>
      <c r="AA12" s="1">
        <v>2.1276595744680851E-2</v>
      </c>
      <c r="AB12" s="1">
        <v>4.9645390070921988E-2</v>
      </c>
      <c r="AC12">
        <v>28000</v>
      </c>
      <c r="AD12" s="1">
        <f>VLOOKUP($A12,[1]sheet1!$A$21:$F$34,4,FALSE)</f>
        <v>0.28222341568206227</v>
      </c>
      <c r="AE12" s="1">
        <f>VLOOKUP($A12,[1]sheet1!$A$21:$F$34,5,FALSE)</f>
        <v>0.49758324382384533</v>
      </c>
      <c r="AF12" s="1">
        <f>VLOOKUP($A12,[1]sheet1!$A$21:$F$34,6,FALSE)</f>
        <v>0.22019334049409237</v>
      </c>
    </row>
    <row r="13" spans="1:32" x14ac:dyDescent="0.3">
      <c r="A13" t="s">
        <v>9</v>
      </c>
      <c r="B13" t="s">
        <v>8</v>
      </c>
      <c r="C13" t="s">
        <v>3</v>
      </c>
      <c r="D13">
        <v>46911</v>
      </c>
      <c r="E13" s="1">
        <v>0.87400000000000011</v>
      </c>
      <c r="F13" s="1">
        <v>0.873</v>
      </c>
      <c r="G13" s="3">
        <v>273994</v>
      </c>
      <c r="H13" s="3">
        <v>44900</v>
      </c>
      <c r="I13" s="1">
        <v>0.67799999999999994</v>
      </c>
      <c r="J13" s="1">
        <v>0.24</v>
      </c>
      <c r="K13" s="1">
        <v>8.1000000000000003E-2</v>
      </c>
      <c r="L13" s="1">
        <v>0</v>
      </c>
      <c r="M13">
        <v>11192</v>
      </c>
      <c r="N13">
        <v>9751</v>
      </c>
      <c r="O13" s="5">
        <v>0.87185459904782869</v>
      </c>
      <c r="P13" s="5">
        <v>4.1953337235504325E-2</v>
      </c>
      <c r="Q13" s="5">
        <v>3.1996013526582059E-2</v>
      </c>
      <c r="R13" s="5">
        <v>1.4082248181757517E-2</v>
      </c>
      <c r="S13" s="5">
        <v>7.7772818960296364E-3</v>
      </c>
      <c r="T13" s="5">
        <v>3.2336520112288145E-2</v>
      </c>
      <c r="U13" s="2">
        <v>14200</v>
      </c>
      <c r="V13" s="1">
        <v>4.2253521126760563E-2</v>
      </c>
      <c r="W13" s="1">
        <v>0.20422535211267606</v>
      </c>
      <c r="X13" s="1">
        <v>0.26056338028169013</v>
      </c>
      <c r="Y13" s="1">
        <v>0.15492957746478872</v>
      </c>
      <c r="Z13" s="1">
        <v>0.28169014084507044</v>
      </c>
      <c r="AA13" s="1">
        <v>1.4084507042253521E-2</v>
      </c>
      <c r="AB13" s="1">
        <v>4.2253521126760563E-2</v>
      </c>
      <c r="AC13">
        <v>26000</v>
      </c>
      <c r="AD13" s="1">
        <f>VLOOKUP($A13,[1]sheet1!$A$21:$F$34,4,FALSE)</f>
        <v>0.2798733083789231</v>
      </c>
      <c r="AE13" s="1">
        <f>VLOOKUP($A13,[1]sheet1!$A$21:$F$34,5,FALSE)</f>
        <v>0.49985603224877628</v>
      </c>
      <c r="AF13" s="1">
        <f>VLOOKUP($A13,[1]sheet1!$A$21:$F$34,6,FALSE)</f>
        <v>0.22027065937230061</v>
      </c>
    </row>
    <row r="14" spans="1:32" x14ac:dyDescent="0.3">
      <c r="A14" t="s">
        <v>7</v>
      </c>
      <c r="B14" t="s">
        <v>6</v>
      </c>
      <c r="C14" t="s">
        <v>3</v>
      </c>
      <c r="D14">
        <v>48224</v>
      </c>
      <c r="E14" s="1">
        <v>0.83099999999999996</v>
      </c>
      <c r="F14" s="1">
        <v>0.83400000000000007</v>
      </c>
      <c r="G14" s="3">
        <v>285779</v>
      </c>
      <c r="H14" s="3">
        <v>44300</v>
      </c>
      <c r="I14" s="1">
        <v>0.66799999999999993</v>
      </c>
      <c r="J14" s="1">
        <v>0.248</v>
      </c>
      <c r="K14" s="1">
        <v>8.3000000000000004E-2</v>
      </c>
      <c r="L14" s="1">
        <v>1E-3</v>
      </c>
      <c r="M14">
        <v>12403</v>
      </c>
      <c r="N14">
        <v>10017</v>
      </c>
      <c r="O14" s="5">
        <v>0.77191042178328861</v>
      </c>
      <c r="P14" s="5">
        <v>3.6272703216269832E-2</v>
      </c>
      <c r="Q14" s="5">
        <v>9.3585505131076246E-2</v>
      </c>
      <c r="R14" s="5">
        <v>5.5092982191102105E-2</v>
      </c>
      <c r="S14" s="5">
        <v>7.4849619747992856E-3</v>
      </c>
      <c r="T14" s="5">
        <v>3.5653425703447685E-2</v>
      </c>
      <c r="U14" s="2">
        <v>13500</v>
      </c>
      <c r="V14" s="1">
        <v>4.4444444444444446E-2</v>
      </c>
      <c r="W14" s="1">
        <v>0.17037037037037037</v>
      </c>
      <c r="X14" s="1">
        <v>0.23703703703703705</v>
      </c>
      <c r="Y14" s="1">
        <v>0.1037037037037037</v>
      </c>
      <c r="Z14" s="1">
        <v>0.37037037037037035</v>
      </c>
      <c r="AA14" s="1">
        <v>2.9629629629629631E-2</v>
      </c>
      <c r="AB14" s="1">
        <v>4.4444444444444446E-2</v>
      </c>
      <c r="AC14">
        <v>26000</v>
      </c>
      <c r="AD14" s="1">
        <f>VLOOKUP($A14,[1]sheet1!$A$21:$F$34,4,FALSE)</f>
        <v>0.27670311185870478</v>
      </c>
      <c r="AE14" s="1">
        <f>VLOOKUP($A14,[1]sheet1!$A$21:$F$34,5,FALSE)</f>
        <v>0.48219792542753015</v>
      </c>
      <c r="AF14" s="1">
        <f>VLOOKUP($A14,[1]sheet1!$A$21:$F$34,6,FALSE)</f>
        <v>0.24109896271376507</v>
      </c>
    </row>
    <row r="15" spans="1:32" x14ac:dyDescent="0.3">
      <c r="A15" t="s">
        <v>5</v>
      </c>
      <c r="B15" t="s">
        <v>4</v>
      </c>
      <c r="C15" t="s">
        <v>3</v>
      </c>
      <c r="D15">
        <v>45866</v>
      </c>
      <c r="E15" s="1">
        <v>0.90400000000000003</v>
      </c>
      <c r="F15" s="1">
        <v>0.873</v>
      </c>
      <c r="G15" s="3">
        <v>279101</v>
      </c>
      <c r="H15" s="3">
        <v>44100</v>
      </c>
      <c r="I15" s="1">
        <v>0.66599999999999993</v>
      </c>
      <c r="J15" s="1">
        <v>0.23899999999999999</v>
      </c>
      <c r="K15" s="1">
        <v>9.4E-2</v>
      </c>
      <c r="L15" s="1">
        <v>1E-3</v>
      </c>
      <c r="M15">
        <v>10413</v>
      </c>
      <c r="N15">
        <v>10140</v>
      </c>
      <c r="O15" s="5">
        <v>0.75307132572045388</v>
      </c>
      <c r="P15" s="5">
        <v>3.0520302461157979E-2</v>
      </c>
      <c r="Q15" s="5">
        <v>0.11412945631512393</v>
      </c>
      <c r="R15" s="5">
        <v>6.3604813079850012E-2</v>
      </c>
      <c r="S15" s="5">
        <v>7.8759995627731439E-3</v>
      </c>
      <c r="T15" s="5">
        <v>3.0798102860614032E-2</v>
      </c>
      <c r="U15" s="2">
        <v>15000</v>
      </c>
      <c r="V15" s="1">
        <v>0.02</v>
      </c>
      <c r="W15" s="1">
        <v>0.26</v>
      </c>
      <c r="X15" s="1">
        <v>0.24666666666666667</v>
      </c>
      <c r="Y15" s="1">
        <v>0.10666666666666667</v>
      </c>
      <c r="Z15" s="1">
        <v>0.30666666666666664</v>
      </c>
      <c r="AA15" s="1">
        <v>0.02</v>
      </c>
      <c r="AB15" s="1">
        <v>0.04</v>
      </c>
      <c r="AC15">
        <v>25000</v>
      </c>
      <c r="AD15" s="1">
        <f>VLOOKUP($A15,[1]sheet1!$A$21:$F$34,4,FALSE)</f>
        <v>0.30732720261050134</v>
      </c>
      <c r="AE15" s="1">
        <f>VLOOKUP($A15,[1]sheet1!$A$21:$F$34,5,FALSE)</f>
        <v>0.50459804212399884</v>
      </c>
      <c r="AF15" s="1">
        <f>VLOOKUP($A15,[1]sheet1!$A$21:$F$34,6,FALSE)</f>
        <v>0.18807475526549985</v>
      </c>
    </row>
    <row r="16" spans="1:32" x14ac:dyDescent="0.3">
      <c r="A16" t="s">
        <v>2</v>
      </c>
      <c r="B16" t="s">
        <v>1</v>
      </c>
      <c r="C16" t="s">
        <v>0</v>
      </c>
      <c r="D16">
        <v>45106</v>
      </c>
      <c r="E16" s="1">
        <v>0.84499999999999997</v>
      </c>
      <c r="F16" s="1">
        <v>0.72299999999999998</v>
      </c>
      <c r="G16" s="3">
        <v>258900</v>
      </c>
      <c r="H16" s="3">
        <v>41600</v>
      </c>
      <c r="I16" s="1">
        <v>0.56799999999999995</v>
      </c>
      <c r="J16" s="1">
        <v>0.314</v>
      </c>
      <c r="K16" s="1">
        <v>0.11800000000000001</v>
      </c>
      <c r="L16" s="1">
        <v>0</v>
      </c>
      <c r="M16">
        <v>11787</v>
      </c>
      <c r="N16">
        <v>8626</v>
      </c>
      <c r="O16" s="5">
        <v>0.82615454079843531</v>
      </c>
      <c r="P16" s="5">
        <v>5.6298103437805364E-2</v>
      </c>
      <c r="Q16" s="5">
        <v>2.904196844704977E-2</v>
      </c>
      <c r="R16" s="5">
        <v>2.1735696042530742E-2</v>
      </c>
      <c r="S16" s="5">
        <v>1.1516864015317634E-2</v>
      </c>
      <c r="T16" s="5">
        <v>5.5252827258854838E-2</v>
      </c>
      <c r="U16" s="2">
        <v>16800</v>
      </c>
      <c r="V16" s="1">
        <v>1.1904761904761904E-2</v>
      </c>
      <c r="W16" s="1">
        <v>0.20833333333333334</v>
      </c>
      <c r="X16" s="1">
        <v>0.32142857142857145</v>
      </c>
      <c r="Y16" s="1">
        <v>0.10714285714285714</v>
      </c>
      <c r="Z16" s="1">
        <v>0.30357142857142855</v>
      </c>
      <c r="AA16" s="1">
        <v>1.7857142857142856E-2</v>
      </c>
      <c r="AB16" s="1">
        <v>2.976190476190476E-2</v>
      </c>
      <c r="AC16">
        <v>23000</v>
      </c>
      <c r="AD16" s="1">
        <f>VLOOKUP($A16,[1]sheet1!$A$21:$F$34,4,FALSE)</f>
        <v>0.30833086273347171</v>
      </c>
      <c r="AE16" s="1">
        <f>VLOOKUP($A16,[1]sheet1!$A$21:$F$34,5,FALSE)</f>
        <v>0.51230358731099912</v>
      </c>
      <c r="AF16" s="1">
        <f>VLOOKUP($A16,[1]sheet1!$A$21:$F$34,6,FALSE)</f>
        <v>0.1793655499555292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E7FDC-F5ED-4FAB-AB57-3885BC9EEE71}">
  <dimension ref="A1:G43"/>
  <sheetViews>
    <sheetView workbookViewId="0">
      <selection activeCell="B27" sqref="B27"/>
    </sheetView>
  </sheetViews>
  <sheetFormatPr defaultColWidth="25.88671875" defaultRowHeight="14.4" x14ac:dyDescent="0.3"/>
  <sheetData>
    <row r="1" spans="1:7" x14ac:dyDescent="0.3">
      <c r="A1" s="6" t="s">
        <v>62</v>
      </c>
      <c r="B1" s="7" t="s">
        <v>63</v>
      </c>
      <c r="C1" s="7" t="s">
        <v>64</v>
      </c>
      <c r="D1" s="7" t="s">
        <v>65</v>
      </c>
      <c r="E1" s="7" t="s">
        <v>66</v>
      </c>
      <c r="F1" s="7" t="s">
        <v>67</v>
      </c>
      <c r="G1" s="7" t="s">
        <v>68</v>
      </c>
    </row>
    <row r="2" spans="1:7" x14ac:dyDescent="0.3">
      <c r="A2" t="s">
        <v>61</v>
      </c>
      <c r="B2" t="s">
        <v>69</v>
      </c>
      <c r="C2">
        <v>2024</v>
      </c>
      <c r="D2" t="s">
        <v>70</v>
      </c>
      <c r="E2" t="s">
        <v>71</v>
      </c>
      <c r="F2" t="s">
        <v>72</v>
      </c>
      <c r="G2" t="s">
        <v>73</v>
      </c>
    </row>
    <row r="3" spans="1:7" x14ac:dyDescent="0.3">
      <c r="A3" t="s">
        <v>60</v>
      </c>
      <c r="B3" t="s">
        <v>74</v>
      </c>
      <c r="C3">
        <v>2022</v>
      </c>
      <c r="D3" s="8" t="s">
        <v>75</v>
      </c>
      <c r="E3" t="s">
        <v>76</v>
      </c>
      <c r="F3" t="s">
        <v>72</v>
      </c>
      <c r="G3" t="s">
        <v>73</v>
      </c>
    </row>
    <row r="4" spans="1:7" x14ac:dyDescent="0.3">
      <c r="A4" t="s">
        <v>59</v>
      </c>
      <c r="B4" t="s">
        <v>77</v>
      </c>
      <c r="C4">
        <v>2021</v>
      </c>
      <c r="D4" s="8" t="s">
        <v>75</v>
      </c>
      <c r="E4" t="s">
        <v>76</v>
      </c>
      <c r="F4" t="s">
        <v>78</v>
      </c>
      <c r="G4" t="s">
        <v>73</v>
      </c>
    </row>
    <row r="5" spans="1:7" x14ac:dyDescent="0.3">
      <c r="A5" t="s">
        <v>58</v>
      </c>
      <c r="B5" t="s">
        <v>79</v>
      </c>
      <c r="C5">
        <v>2023</v>
      </c>
      <c r="D5" t="s">
        <v>80</v>
      </c>
      <c r="E5" t="s">
        <v>71</v>
      </c>
      <c r="F5" t="s">
        <v>72</v>
      </c>
      <c r="G5" t="s">
        <v>73</v>
      </c>
    </row>
    <row r="6" spans="1:7" x14ac:dyDescent="0.3">
      <c r="A6" t="s">
        <v>57</v>
      </c>
      <c r="B6" t="s">
        <v>81</v>
      </c>
      <c r="C6" t="s">
        <v>82</v>
      </c>
      <c r="D6" s="8" t="s">
        <v>80</v>
      </c>
      <c r="E6" t="s">
        <v>71</v>
      </c>
      <c r="F6" t="s">
        <v>72</v>
      </c>
      <c r="G6" t="s">
        <v>73</v>
      </c>
    </row>
    <row r="7" spans="1:7" x14ac:dyDescent="0.3">
      <c r="A7" t="s">
        <v>56</v>
      </c>
      <c r="B7" t="s">
        <v>83</v>
      </c>
      <c r="C7">
        <v>2023</v>
      </c>
      <c r="D7" t="s">
        <v>75</v>
      </c>
      <c r="E7" t="s">
        <v>71</v>
      </c>
      <c r="F7" t="s">
        <v>72</v>
      </c>
      <c r="G7" t="s">
        <v>73</v>
      </c>
    </row>
    <row r="8" spans="1:7" x14ac:dyDescent="0.3">
      <c r="A8" s="4" t="s">
        <v>55</v>
      </c>
      <c r="B8" t="s">
        <v>84</v>
      </c>
      <c r="C8" t="s">
        <v>85</v>
      </c>
      <c r="D8" t="s">
        <v>70</v>
      </c>
      <c r="E8" t="s">
        <v>71</v>
      </c>
      <c r="F8" t="s">
        <v>72</v>
      </c>
      <c r="G8" t="s">
        <v>73</v>
      </c>
    </row>
    <row r="9" spans="1:7" x14ac:dyDescent="0.3">
      <c r="A9" s="4" t="s">
        <v>54</v>
      </c>
      <c r="B9" t="s">
        <v>86</v>
      </c>
      <c r="C9" t="s">
        <v>85</v>
      </c>
      <c r="D9" t="s">
        <v>70</v>
      </c>
      <c r="E9" t="s">
        <v>71</v>
      </c>
      <c r="F9" t="s">
        <v>72</v>
      </c>
      <c r="G9" t="s">
        <v>73</v>
      </c>
    </row>
    <row r="10" spans="1:7" x14ac:dyDescent="0.3">
      <c r="A10" t="s">
        <v>53</v>
      </c>
      <c r="B10" t="s">
        <v>87</v>
      </c>
      <c r="C10">
        <v>2017</v>
      </c>
      <c r="D10" t="s">
        <v>88</v>
      </c>
      <c r="E10" t="s">
        <v>71</v>
      </c>
      <c r="F10" t="s">
        <v>89</v>
      </c>
      <c r="G10" t="s">
        <v>73</v>
      </c>
    </row>
    <row r="11" spans="1:7" x14ac:dyDescent="0.3">
      <c r="A11" t="s">
        <v>52</v>
      </c>
      <c r="B11" t="s">
        <v>90</v>
      </c>
      <c r="C11">
        <v>2022</v>
      </c>
      <c r="D11" t="s">
        <v>70</v>
      </c>
      <c r="E11" t="s">
        <v>71</v>
      </c>
      <c r="F11" t="s">
        <v>72</v>
      </c>
      <c r="G11" t="s">
        <v>73</v>
      </c>
    </row>
    <row r="12" spans="1:7" x14ac:dyDescent="0.3">
      <c r="A12" t="s">
        <v>91</v>
      </c>
      <c r="B12" t="s">
        <v>92</v>
      </c>
      <c r="C12">
        <v>2022</v>
      </c>
      <c r="D12" t="s">
        <v>70</v>
      </c>
      <c r="E12" t="s">
        <v>71</v>
      </c>
      <c r="F12" t="s">
        <v>72</v>
      </c>
      <c r="G12" t="s">
        <v>73</v>
      </c>
    </row>
    <row r="13" spans="1:7" x14ac:dyDescent="0.3">
      <c r="A13" t="s">
        <v>49</v>
      </c>
      <c r="B13" t="s">
        <v>93</v>
      </c>
      <c r="C13">
        <v>2023</v>
      </c>
      <c r="D13" t="s">
        <v>75</v>
      </c>
      <c r="E13" t="s">
        <v>71</v>
      </c>
      <c r="F13" t="s">
        <v>72</v>
      </c>
      <c r="G13" t="s">
        <v>73</v>
      </c>
    </row>
    <row r="14" spans="1:7" x14ac:dyDescent="0.3">
      <c r="A14" s="4" t="s">
        <v>50</v>
      </c>
      <c r="B14" t="s">
        <v>97</v>
      </c>
      <c r="C14">
        <v>2023</v>
      </c>
      <c r="D14" t="s">
        <v>70</v>
      </c>
      <c r="E14" t="s">
        <v>71</v>
      </c>
      <c r="F14" t="s">
        <v>72</v>
      </c>
      <c r="G14" t="s">
        <v>73</v>
      </c>
    </row>
    <row r="27" spans="1:1" x14ac:dyDescent="0.3">
      <c r="A27" s="4"/>
    </row>
    <row r="28" spans="1:1" x14ac:dyDescent="0.3">
      <c r="A28" s="4"/>
    </row>
    <row r="43" spans="1:1" x14ac:dyDescent="0.3">
      <c r="A43" s="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8b9d8f1-94a3-4c76-a52a-4d1868f0a4b8">
      <Terms xmlns="http://schemas.microsoft.com/office/infopath/2007/PartnerControls"/>
    </lcf76f155ced4ddcb4097134ff3c332f>
    <TaxCatchAll xmlns="73a4d264-5998-48ff-a645-ba99badd99f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C73B5A23EB73441AFB81542CF419FC4" ma:contentTypeVersion="16" ma:contentTypeDescription="Een nieuw document maken." ma:contentTypeScope="" ma:versionID="5162792eaeced76c5010aa149807fc8d">
  <xsd:schema xmlns:xsd="http://www.w3.org/2001/XMLSchema" xmlns:xs="http://www.w3.org/2001/XMLSchema" xmlns:p="http://schemas.microsoft.com/office/2006/metadata/properties" xmlns:ns2="98b9d8f1-94a3-4c76-a52a-4d1868f0a4b8" xmlns:ns3="73a4d264-5998-48ff-a645-ba99badd99f5" targetNamespace="http://schemas.microsoft.com/office/2006/metadata/properties" ma:root="true" ma:fieldsID="857b713d8849abbfd529506f46d6a098" ns2:_="" ns3:_="">
    <xsd:import namespace="98b9d8f1-94a3-4c76-a52a-4d1868f0a4b8"/>
    <xsd:import namespace="73a4d264-5998-48ff-a645-ba99badd99f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b9d8f1-94a3-4c76-a52a-4d1868f0a4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Afbeeldingtags" ma:readOnly="false" ma:fieldId="{5cf76f15-5ced-4ddc-b409-7134ff3c332f}" ma:taxonomyMulti="true" ma:sspId="9dfb967a-90b0-4f97-aadc-38adc37eba24"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a4d264-5998-48ff-a645-ba99badd99f5"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5b7d3d85-ee26-418e-a4bf-038b3ff177c7}" ma:internalName="TaxCatchAll" ma:showField="CatchAllData" ma:web="73a4d264-5998-48ff-a645-ba99badd99f5">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E49E2F-0D43-4C2B-9101-7A2BF0C574FC}">
  <ds:schemaRefs>
    <ds:schemaRef ds:uri="http://schemas.microsoft.com/office/2006/metadata/properties"/>
    <ds:schemaRef ds:uri="http://schemas.microsoft.com/office/infopath/2007/PartnerControls"/>
    <ds:schemaRef ds:uri="98b9d8f1-94a3-4c76-a52a-4d1868f0a4b8"/>
    <ds:schemaRef ds:uri="73a4d264-5998-48ff-a645-ba99badd99f5"/>
  </ds:schemaRefs>
</ds:datastoreItem>
</file>

<file path=customXml/itemProps2.xml><?xml version="1.0" encoding="utf-8"?>
<ds:datastoreItem xmlns:ds="http://schemas.openxmlformats.org/officeDocument/2006/customXml" ds:itemID="{F069D5C4-FE5C-4BEC-B258-A03423B74A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b9d8f1-94a3-4c76-a52a-4d1868f0a4b8"/>
    <ds:schemaRef ds:uri="73a4d264-5998-48ff-a645-ba99badd99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DB7BFF-C1BA-4F04-AC2B-95A849F79F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Data factsheets</vt:lpstr>
      <vt:lpstr>Metadata factsheets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 van der Heijden</dc:creator>
  <cp:lastModifiedBy>Fenna Bijster</cp:lastModifiedBy>
  <dcterms:created xsi:type="dcterms:W3CDTF">2024-10-15T08:14:20Z</dcterms:created>
  <dcterms:modified xsi:type="dcterms:W3CDTF">2025-04-09T07:38:34Z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0x0101005C73B5A23EB73441AFB81542CF419FC4</vt:lpwstr>
  </property>
  <property fmtid="{D5CDD505-2E9C-101B-9397-08002B2CF9AE}" pid="3" name="MediaServiceImageTags">
    <vt:lpwstr/>
  </property>
</Properties>
</file>